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30162 - 22.05. - ZCU - AV technika (II.) 014-2023 - Basl projektor Beránek cena v pátek\"/>
    </mc:Choice>
  </mc:AlternateContent>
  <xr:revisionPtr revIDLastSave="0" documentId="13_ncr:1_{AD4714C4-AC41-4C59-AB99-4DFC9EBBB099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VT" sheetId="1" r:id="rId1"/>
  </sheets>
  <definedNames>
    <definedName name="_xlnm.Print_Titles" localSheetId="0">AVT!$B:$E</definedName>
    <definedName name="_xlnm.Print_Area" localSheetId="0">AVT!$B$1:$U$13</definedName>
  </definedNames>
  <calcPr calcId="191029"/>
</workbook>
</file>

<file path=xl/calcChain.xml><?xml version="1.0" encoding="utf-8"?>
<calcChain xmlns="http://schemas.openxmlformats.org/spreadsheetml/2006/main">
  <c r="S8" i="1" l="1"/>
  <c r="R9" i="1"/>
  <c r="O8" i="1"/>
  <c r="R8" i="1"/>
  <c r="S9" i="1"/>
  <c r="O9" i="1"/>
  <c r="R7" i="1"/>
  <c r="O7" i="1"/>
  <c r="Q12" i="1" l="1"/>
  <c r="P12" i="1"/>
  <c r="S7" i="1"/>
</calcChain>
</file>

<file path=xl/sharedStrings.xml><?xml version="1.0" encoding="utf-8"?>
<sst xmlns="http://schemas.openxmlformats.org/spreadsheetml/2006/main" count="53" uniqueCount="45">
  <si>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</si>
  <si>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</si>
  <si>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</si>
  <si>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</si>
  <si>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</si>
  <si>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</si>
  <si>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</si>
  <si>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</si>
  <si>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</si>
  <si>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</si>
  <si>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</si>
  <si>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</si>
  <si>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32351300-1 - Příslušenství audiosystémů</t>
  </si>
  <si>
    <t>38652120-7 - Video projektory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</si>
  <si>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</si>
  <si>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</si>
  <si>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</si>
  <si>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</si>
  <si>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</si>
  <si>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</si>
  <si>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</si>
  <si>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</si>
  <si>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</si>
  <si>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</si>
  <si>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</si>
  <si>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</si>
  <si>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</si>
  <si>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</si>
  <si>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</si>
  <si>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</si>
  <si>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</si>
  <si>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Společná faktura</t>
  </si>
  <si>
    <t>Příloha č. 2 Kupní smlouvy - technická specifikace
Audiovizuální technika (II.) 014 - 2023</t>
  </si>
  <si>
    <t>Datový projektor</t>
  </si>
  <si>
    <t>Kabel HDMI 10m</t>
  </si>
  <si>
    <t>Pokud financováno z projektových prostředků, pak ŘEŠITEL uvede: NÁZEV A ČÍSLO DOTAČNÍHO PROJEKTU</t>
  </si>
  <si>
    <t>Ing. Jiří Basl, Ph.D.,
Tel.: 37763 4249,
603 216 039</t>
  </si>
  <si>
    <t>Univerzitní 26, 
301 00 Plzeň,
Fakulta elektrotechnická - Katedra elektroniky a informačních technologií,
místnost EK 502</t>
  </si>
  <si>
    <t>Univerzální stropní držák projektoru k pol.č. 1</t>
  </si>
  <si>
    <t>Univerzální stropní držák projektoru, kompatibilní s položkou 1.
Umožňuje uchycení projektorů všech typů a velikostí do maximální hmotnosti 14 kg. 
Pomocí teleskopické tyče lze nastavit vzdálenost od stropu v rozsahu 23 - 114 cm. 
Naklopení a natočení je možné ve všech směrech. 
Včetně kompletní montážní sady, včetně hmožďinek a imbusového klíče.</t>
  </si>
  <si>
    <t>Kabel HDMI 10 m, vhodný pro připojení položky č. 1 k PC.</t>
  </si>
  <si>
    <r>
      <t xml:space="preserve">Projektor LCD lampový, Full HD, nativní rozlišení min. 1920 × 1080, poměr stran 16:9.
Svítivost min. 4 000 ANSI lm.
Kontrast 16 000 : 1.
Projekční vzdálenost </t>
    </r>
    <r>
      <rPr>
        <sz val="11"/>
        <color rgb="FFFF0000"/>
        <rFont val="Calibri"/>
        <family val="2"/>
        <charset val="238"/>
        <scheme val="minor"/>
      </rPr>
      <t>min</t>
    </r>
    <r>
      <rPr>
        <sz val="11"/>
        <rFont val="Calibri"/>
        <family val="2"/>
        <charset val="238"/>
        <scheme val="minor"/>
      </rPr>
      <t>. 1,76 m.
Životnost min. 6 500 h. 
Připojení HDMI 1.4, VGA, kompozitní, LAN, WiFi, reproduktory. 
Včetně dálkového ovládání. 
Umožňuje stropní montáž. 
Maximání spotřeba 330 W.</t>
    </r>
  </si>
  <si>
    <t>EPSON projektor EB-992F, 4000 Ansi,FullHD,16:9 (V11H988040), záruka 24 měsíců</t>
  </si>
  <si>
    <t>OEM držák projektoru MP0020 black (MP0020), záruka 24 měsíců</t>
  </si>
  <si>
    <t>PREMIUMCORD kabel HDMI-HDMI, M/M, propojovací, 10m, černý (kphdmi10),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</si>
</sst>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110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16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9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49" fontId="22" fillId="0" borderId="0" xfId="0" applyNumberFormat="1" applyFont="1" applyAlignment="1">
      <alignment vertical="center" wrapText="1"/>
    </xf>
    <xf numFmtId="3" fontId="0" fillId="2" borderId="8" xfId="0" applyNumberForma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left" vertical="center" wrapText="1" indent="1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left" vertical="center" wrapText="1" indent="1"/>
    </xf>
    <xf numFmtId="0" fontId="13" fillId="4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8" fillId="3" borderId="11" xfId="0" applyNumberFormat="1" applyFon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 indent="1"/>
    </xf>
    <xf numFmtId="164" fontId="8" fillId="3" borderId="9" xfId="0" applyNumberFormat="1" applyFon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left" vertical="center" wrapText="1" indent="1"/>
    </xf>
    <xf numFmtId="0" fontId="13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8" fillId="3" borderId="16" xfId="0" applyNumberFormat="1" applyFon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3" fillId="4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164" fontId="13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13" fillId="4" borderId="9" xfId="0" applyFont="1" applyFill="1" applyBorder="1" applyAlignment="1" applyProtection="1">
      <alignment horizontal="center" vertical="center" wrapText="1"/>
      <protection locked="0"/>
    </xf>
    <xf numFmtId="0" fontId="13" fillId="4" borderId="16" xfId="0" applyFont="1" applyFill="1" applyBorder="1" applyAlignment="1" applyProtection="1">
      <alignment horizontal="center" vertical="center" wrapText="1"/>
      <protection locked="0"/>
    </xf>
    <xf numFmtId="0" fontId="13" fillId="4" borderId="11" xfId="0" applyFont="1" applyFill="1" applyBorder="1" applyAlignment="1" applyProtection="1">
      <alignment horizontal="center" vertical="center" wrapText="1"/>
      <protection locked="0"/>
    </xf>
    <xf numFmtId="0" fontId="0" fillId="3" borderId="12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59"/>
  <sheetViews>
    <sheetView tabSelected="1" zoomScale="64" zoomScaleNormal="64" workbookViewId="0">
      <selection activeCell="Q8" sqref="Q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" style="1" customWidth="1"/>
    <col min="4" max="4" width="10.7109375" style="2" customWidth="1"/>
    <col min="5" max="5" width="10.28515625" style="3" customWidth="1"/>
    <col min="6" max="6" width="87.28515625" style="1" customWidth="1"/>
    <col min="7" max="7" width="27.85546875" style="1" customWidth="1"/>
    <col min="8" max="8" width="23" style="1" customWidth="1"/>
    <col min="9" max="9" width="24.140625" style="1" customWidth="1"/>
    <col min="10" max="10" width="16.5703125" style="1" customWidth="1"/>
    <col min="11" max="11" width="32.85546875" hidden="1" customWidth="1"/>
    <col min="12" max="12" width="22.85546875" customWidth="1"/>
    <col min="13" max="13" width="38" style="1" customWidth="1"/>
    <col min="14" max="14" width="26.42578125" style="1" customWidth="1"/>
    <col min="15" max="15" width="17.7109375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26.140625" customWidth="1"/>
    <col min="20" max="20" width="11.5703125" hidden="1" customWidth="1"/>
    <col min="21" max="21" width="34.7109375" style="4" customWidth="1"/>
  </cols>
  <sheetData>
    <row r="1" spans="1:21" ht="42.6" customHeight="1" x14ac:dyDescent="0.25">
      <c r="B1" s="81" t="s">
        <v>32</v>
      </c>
      <c r="C1" s="81"/>
      <c r="D1" s="81"/>
      <c r="E1" s="81"/>
      <c r="G1" s="39"/>
    </row>
    <row r="2" spans="1:21" ht="42" customHeight="1" x14ac:dyDescent="0.25">
      <c r="C2"/>
      <c r="D2" s="11"/>
      <c r="E2" s="5"/>
      <c r="F2" s="6"/>
      <c r="G2" s="82"/>
      <c r="H2" s="82"/>
      <c r="I2" s="82"/>
      <c r="J2" s="82"/>
      <c r="K2" s="82"/>
      <c r="L2" s="82"/>
      <c r="M2" s="82"/>
      <c r="N2" s="6"/>
      <c r="O2" s="6"/>
      <c r="P2" s="6"/>
      <c r="Q2" s="6"/>
      <c r="S2" s="8"/>
      <c r="T2" s="9"/>
      <c r="U2" s="10"/>
    </row>
    <row r="3" spans="1:21" ht="42" customHeight="1" x14ac:dyDescent="0.25">
      <c r="B3" s="14"/>
      <c r="C3" s="12" t="s">
        <v>0</v>
      </c>
      <c r="D3" s="13"/>
      <c r="E3" s="13"/>
      <c r="F3" s="13"/>
      <c r="G3" s="82"/>
      <c r="H3" s="82"/>
      <c r="I3" s="82"/>
      <c r="J3" s="82"/>
      <c r="K3" s="82"/>
      <c r="L3" s="82"/>
      <c r="M3" s="82"/>
      <c r="N3" s="34"/>
      <c r="O3" s="34"/>
      <c r="P3" s="34"/>
      <c r="Q3" s="34"/>
      <c r="S3" s="8"/>
    </row>
    <row r="4" spans="1:21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6"/>
      <c r="N4" s="6"/>
      <c r="O4" s="6"/>
      <c r="P4" s="8"/>
      <c r="Q4" s="8"/>
      <c r="S4" s="8"/>
    </row>
    <row r="5" spans="1:21" ht="34.5" customHeight="1" thickBot="1" x14ac:dyDescent="0.3">
      <c r="B5" s="17"/>
      <c r="C5" s="18"/>
      <c r="D5" s="19"/>
      <c r="E5" s="19"/>
      <c r="F5" s="6"/>
      <c r="G5" s="37" t="s">
        <v>2</v>
      </c>
      <c r="H5" s="37" t="s">
        <v>2</v>
      </c>
      <c r="I5" s="6"/>
      <c r="J5" s="6"/>
      <c r="M5" s="6"/>
      <c r="N5" s="21"/>
      <c r="O5" s="21"/>
      <c r="Q5" s="20" t="s">
        <v>2</v>
      </c>
      <c r="U5" s="7"/>
    </row>
    <row r="6" spans="1:21" ht="67.150000000000006" customHeight="1" thickTop="1" thickBot="1" x14ac:dyDescent="0.3">
      <c r="B6" s="22" t="s">
        <v>3</v>
      </c>
      <c r="C6" s="23" t="s">
        <v>14</v>
      </c>
      <c r="D6" s="23" t="s">
        <v>4</v>
      </c>
      <c r="E6" s="23" t="s">
        <v>15</v>
      </c>
      <c r="F6" s="23" t="s">
        <v>16</v>
      </c>
      <c r="G6" s="38" t="s">
        <v>5</v>
      </c>
      <c r="H6" s="38" t="s">
        <v>27</v>
      </c>
      <c r="I6" s="33" t="s">
        <v>17</v>
      </c>
      <c r="J6" s="33" t="s">
        <v>18</v>
      </c>
      <c r="K6" s="23" t="s">
        <v>35</v>
      </c>
      <c r="L6" s="35" t="s">
        <v>19</v>
      </c>
      <c r="M6" s="33" t="s">
        <v>20</v>
      </c>
      <c r="N6" s="23" t="s">
        <v>30</v>
      </c>
      <c r="O6" s="33" t="s">
        <v>21</v>
      </c>
      <c r="P6" s="23" t="s">
        <v>6</v>
      </c>
      <c r="Q6" s="24" t="s">
        <v>7</v>
      </c>
      <c r="R6" s="71" t="s">
        <v>8</v>
      </c>
      <c r="S6" s="71" t="s">
        <v>9</v>
      </c>
      <c r="T6" s="33" t="s">
        <v>22</v>
      </c>
      <c r="U6" s="33" t="s">
        <v>23</v>
      </c>
    </row>
    <row r="7" spans="1:21" ht="180.75" customHeight="1" thickTop="1" x14ac:dyDescent="0.25">
      <c r="A7" s="25"/>
      <c r="B7" s="40">
        <v>1</v>
      </c>
      <c r="C7" s="41" t="s">
        <v>33</v>
      </c>
      <c r="D7" s="42">
        <v>1</v>
      </c>
      <c r="E7" s="43" t="s">
        <v>29</v>
      </c>
      <c r="F7" s="44" t="s">
        <v>41</v>
      </c>
      <c r="G7" s="75" t="s">
        <v>42</v>
      </c>
      <c r="H7" s="69" t="s">
        <v>28</v>
      </c>
      <c r="I7" s="83" t="s">
        <v>31</v>
      </c>
      <c r="J7" s="86" t="s">
        <v>28</v>
      </c>
      <c r="K7" s="89"/>
      <c r="L7" s="83" t="s">
        <v>36</v>
      </c>
      <c r="M7" s="94" t="s">
        <v>37</v>
      </c>
      <c r="N7" s="97">
        <v>30</v>
      </c>
      <c r="O7" s="54">
        <f>D7*P7</f>
        <v>18320</v>
      </c>
      <c r="P7" s="55">
        <v>18320</v>
      </c>
      <c r="Q7" s="72">
        <v>16308</v>
      </c>
      <c r="R7" s="56">
        <f>D7*Q7</f>
        <v>16308</v>
      </c>
      <c r="S7" s="57" t="str">
        <f t="shared" ref="S7" si="0">IF(ISNUMBER(Q7), IF(Q7&gt;P7,"NEVYHOVUJE","VYHOVUJE")," ")</f>
        <v>VYHOVUJE</v>
      </c>
      <c r="T7" s="78"/>
      <c r="U7" s="43" t="s">
        <v>13</v>
      </c>
    </row>
    <row r="8" spans="1:21" ht="121.5" customHeight="1" x14ac:dyDescent="0.25">
      <c r="A8" s="25"/>
      <c r="B8" s="58">
        <v>2</v>
      </c>
      <c r="C8" s="67" t="s">
        <v>38</v>
      </c>
      <c r="D8" s="59">
        <v>1</v>
      </c>
      <c r="E8" s="60" t="s">
        <v>29</v>
      </c>
      <c r="F8" s="61" t="s">
        <v>39</v>
      </c>
      <c r="G8" s="76" t="s">
        <v>43</v>
      </c>
      <c r="H8" s="62" t="s">
        <v>28</v>
      </c>
      <c r="I8" s="84"/>
      <c r="J8" s="87"/>
      <c r="K8" s="90"/>
      <c r="L8" s="92"/>
      <c r="M8" s="95"/>
      <c r="N8" s="98"/>
      <c r="O8" s="63">
        <f>D8*P8</f>
        <v>1200</v>
      </c>
      <c r="P8" s="64">
        <v>1200</v>
      </c>
      <c r="Q8" s="73">
        <v>1017</v>
      </c>
      <c r="R8" s="65">
        <f>D8*Q8</f>
        <v>1017</v>
      </c>
      <c r="S8" s="66" t="str">
        <f t="shared" ref="S8" si="1">IF(ISNUMBER(Q8), IF(Q8&gt;P8,"NEVYHOVUJE","VYHOVUJE")," ")</f>
        <v>VYHOVUJE</v>
      </c>
      <c r="T8" s="79"/>
      <c r="U8" s="60" t="s">
        <v>12</v>
      </c>
    </row>
    <row r="9" spans="1:21" ht="87" customHeight="1" thickBot="1" x14ac:dyDescent="0.3">
      <c r="A9" s="25"/>
      <c r="B9" s="45">
        <v>3</v>
      </c>
      <c r="C9" s="68" t="s">
        <v>34</v>
      </c>
      <c r="D9" s="46">
        <v>1</v>
      </c>
      <c r="E9" s="47" t="s">
        <v>29</v>
      </c>
      <c r="F9" s="48" t="s">
        <v>40</v>
      </c>
      <c r="G9" s="77" t="s">
        <v>44</v>
      </c>
      <c r="H9" s="49" t="s">
        <v>28</v>
      </c>
      <c r="I9" s="85"/>
      <c r="J9" s="88"/>
      <c r="K9" s="91"/>
      <c r="L9" s="93"/>
      <c r="M9" s="96"/>
      <c r="N9" s="99"/>
      <c r="O9" s="50">
        <f>D9*P9</f>
        <v>350</v>
      </c>
      <c r="P9" s="51">
        <v>350</v>
      </c>
      <c r="Q9" s="74">
        <v>184</v>
      </c>
      <c r="R9" s="52">
        <f>D9*Q9</f>
        <v>184</v>
      </c>
      <c r="S9" s="53" t="str">
        <f t="shared" ref="S9" si="2">IF(ISNUMBER(Q9), IF(Q9&gt;P9,"NEVYHOVUJE","VYHOVUJE")," ")</f>
        <v>VYHOVUJE</v>
      </c>
      <c r="T9" s="80"/>
      <c r="U9" s="47" t="s">
        <v>12</v>
      </c>
    </row>
    <row r="10" spans="1:21" ht="13.5" customHeight="1" thickTop="1" thickBot="1" x14ac:dyDescent="0.3">
      <c r="C10"/>
      <c r="D10"/>
      <c r="E10"/>
      <c r="F10"/>
      <c r="G10"/>
      <c r="H10"/>
      <c r="I10"/>
      <c r="J10"/>
      <c r="M10"/>
      <c r="N10"/>
      <c r="O10"/>
      <c r="R10" s="36"/>
    </row>
    <row r="11" spans="1:21" ht="49.5" customHeight="1" thickTop="1" thickBot="1" x14ac:dyDescent="0.3">
      <c r="B11" s="105" t="s">
        <v>26</v>
      </c>
      <c r="C11" s="106"/>
      <c r="D11" s="106"/>
      <c r="E11" s="106"/>
      <c r="F11" s="106"/>
      <c r="G11" s="106"/>
      <c r="H11" s="70"/>
      <c r="I11" s="26"/>
      <c r="J11" s="26"/>
      <c r="K11" s="26"/>
      <c r="L11" s="7"/>
      <c r="M11" s="7"/>
      <c r="N11" s="27"/>
      <c r="O11" s="27"/>
      <c r="P11" s="28" t="s">
        <v>10</v>
      </c>
      <c r="Q11" s="107" t="s">
        <v>11</v>
      </c>
      <c r="R11" s="108"/>
      <c r="S11" s="109"/>
      <c r="T11" s="21"/>
      <c r="U11" s="29"/>
    </row>
    <row r="12" spans="1:21" ht="53.25" customHeight="1" thickTop="1" thickBot="1" x14ac:dyDescent="0.3">
      <c r="B12" s="104" t="s">
        <v>24</v>
      </c>
      <c r="C12" s="104"/>
      <c r="D12" s="104"/>
      <c r="E12" s="104"/>
      <c r="F12" s="104"/>
      <c r="G12" s="104"/>
      <c r="H12" s="104"/>
      <c r="I12" s="30"/>
      <c r="L12" s="11"/>
      <c r="M12" s="11"/>
      <c r="N12" s="31"/>
      <c r="O12" s="31"/>
      <c r="P12" s="32">
        <f>SUM(O7:O9)</f>
        <v>19870</v>
      </c>
      <c r="Q12" s="100">
        <f>SUM(R7:R9)</f>
        <v>17509</v>
      </c>
      <c r="R12" s="101"/>
      <c r="S12" s="102"/>
    </row>
    <row r="13" spans="1:21" ht="15.75" thickTop="1" x14ac:dyDescent="0.25">
      <c r="B13" s="103" t="s">
        <v>25</v>
      </c>
      <c r="C13" s="103"/>
      <c r="D13" s="103"/>
      <c r="E13" s="103"/>
      <c r="F13" s="103"/>
    </row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AIs7QtwedXaTrb//+ss8HkH35nIKgV+ZQW5ic9Yw56EkA5ZW1cPyoNMQbPd2uCus4hSOToZKUwtHKOKOId9NIA==" saltValue="PDcVOahCCgAud9Xsr+Mchw==" spinCount="100000" sheet="1" objects="1" scenarios="1"/>
  <mergeCells count="14">
    <mergeCell ref="Q12:S12"/>
    <mergeCell ref="B13:F13"/>
    <mergeCell ref="B12:H12"/>
    <mergeCell ref="B11:G11"/>
    <mergeCell ref="Q11:S11"/>
    <mergeCell ref="T7:T9"/>
    <mergeCell ref="B1:E1"/>
    <mergeCell ref="G2:M3"/>
    <mergeCell ref="I7:I9"/>
    <mergeCell ref="J7:J9"/>
    <mergeCell ref="K7:K9"/>
    <mergeCell ref="L7:L9"/>
    <mergeCell ref="M7:M9"/>
    <mergeCell ref="N7:N9"/>
  </mergeCells>
  <conditionalFormatting sqref="D7:D9">
    <cfRule type="containsBlanks" dxfId="6" priority="1">
      <formula>LEN(TRIM(D7))=0</formula>
    </cfRule>
  </conditionalFormatting>
  <conditionalFormatting sqref="G7:H9 Q7:Q9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9">
    <cfRule type="notContainsBlanks" dxfId="2" priority="40">
      <formula>LEN(TRIM(G7))&gt;0</formula>
    </cfRule>
  </conditionalFormatting>
  <conditionalFormatting sqref="S7:S9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3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9" xr:uid="{FEE879A1-3785-4154-A7E4-C2775DBC6DD4}">
      <formula1>"ks,bal,sada,"</formula1>
    </dataValidation>
    <dataValidation type="list" allowBlank="1" showInputMessage="1" showErrorMessage="1" sqref="U7:U8" xr:uid="{00000000-0002-0000-0000-000002000000}">
      <formula1>#REF!</formula1>
    </dataValidation>
  </dataValidations>
  <pageMargins left="7.874015748031496E-2" right="0.11811023622047245" top="0.31496062992125984" bottom="0.35433070866141736" header="0.15748031496062992" footer="0.19685039370078741"/>
  <pageSetup paperSize="9" scale="45" orientation="landscape" r:id="rId1"/>
  <headerFooter>
    <oddFooter>&amp;C&amp;P z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AVT</vt:lpstr>
      <vt:lpstr>AVT!Názvy_tisku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Tomáš Tichý</cp:lastModifiedBy>
  <cp:revision>1</cp:revision>
  <cp:lastPrinted>2023-05-10T07:06:13Z</cp:lastPrinted>
  <dcterms:created xsi:type="dcterms:W3CDTF">2014-03-05T12:43:32Z</dcterms:created>
  <dcterms:modified xsi:type="dcterms:W3CDTF">2023-05-19T12:21:41Z</dcterms:modified>
</cp:coreProperties>
</file>